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holas\Desktop\GSA\"/>
    </mc:Choice>
  </mc:AlternateContent>
  <bookViews>
    <workbookView xWindow="0" yWindow="0" windowWidth="20490" windowHeight="8940"/>
  </bookViews>
  <sheets>
    <sheet name="Budget" sheetId="1" r:id="rId1"/>
    <sheet name="Sheet1" sheetId="3" r:id="rId2"/>
    <sheet name="Expense Ledger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s="1"/>
  <c r="G8" i="1"/>
  <c r="H8" i="1"/>
  <c r="I8" i="1"/>
  <c r="J8" i="1"/>
  <c r="G19" i="1"/>
  <c r="H19" i="1"/>
  <c r="I19" i="1"/>
  <c r="E19" i="1"/>
  <c r="E21" i="1" s="1"/>
  <c r="J19" i="1"/>
  <c r="E8" i="1"/>
  <c r="G9" i="1" l="1"/>
  <c r="H9" i="1"/>
  <c r="I9" i="1"/>
  <c r="J9" i="1"/>
  <c r="G18" i="1"/>
  <c r="G11" i="1" s="1"/>
  <c r="H18" i="1"/>
  <c r="I18" i="1"/>
  <c r="J18" i="1"/>
  <c r="D11" i="3"/>
  <c r="D5" i="3"/>
  <c r="C5" i="3"/>
  <c r="C6" i="3" s="1"/>
  <c r="F18" i="1"/>
  <c r="F9" i="1"/>
  <c r="J11" i="1" l="1"/>
  <c r="I11" i="1"/>
  <c r="H11" i="1"/>
  <c r="F11" i="1"/>
  <c r="D12" i="3"/>
  <c r="D14" i="3" s="1"/>
  <c r="C35" i="2"/>
  <c r="C31" i="2"/>
  <c r="C33" i="2" s="1"/>
  <c r="E18" i="1"/>
  <c r="C28" i="2"/>
  <c r="C23" i="2"/>
  <c r="C14" i="2"/>
  <c r="D6" i="3" l="1"/>
  <c r="E9" i="1"/>
  <c r="F20" i="1" s="1"/>
  <c r="F21" i="1" s="1"/>
  <c r="G20" i="1" s="1"/>
  <c r="G21" i="1" s="1"/>
  <c r="H20" i="1" s="1"/>
  <c r="H21" i="1" s="1"/>
  <c r="I20" i="1" s="1"/>
  <c r="I21" i="1" s="1"/>
  <c r="J20" i="1" s="1"/>
  <c r="J21" i="1" s="1"/>
  <c r="D9" i="1"/>
  <c r="D11" i="1" s="1"/>
  <c r="E11" i="1" l="1"/>
</calcChain>
</file>

<file path=xl/comments1.xml><?xml version="1.0" encoding="utf-8"?>
<comments xmlns="http://schemas.openxmlformats.org/spreadsheetml/2006/main">
  <authors>
    <author>Nicholas Dove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Nicholas Dove:</t>
        </r>
        <r>
          <rPr>
            <sz val="9"/>
            <color indexed="81"/>
            <rFont val="Tahoma"/>
            <family val="2"/>
          </rPr>
          <t xml:space="preserve">
Waiting to hear back if this commitment can be extended through FY 19-20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Nicholas Dove:</t>
        </r>
        <r>
          <rPr>
            <sz val="9"/>
            <color indexed="81"/>
            <rFont val="Tahoma"/>
            <charset val="1"/>
          </rPr>
          <t xml:space="preserve">
Although our income is negative this year, with increasing graduate enrollment, our revenue should double in the next 4 years. Our large carry over should be able to "lifeboat" us untill revenues match expenses.</t>
        </r>
      </text>
    </comment>
  </commentList>
</comments>
</file>

<file path=xl/comments2.xml><?xml version="1.0" encoding="utf-8"?>
<comments xmlns="http://schemas.openxmlformats.org/spreadsheetml/2006/main">
  <authors>
    <author>Nicholas Dove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Nicholas Dove:</t>
        </r>
        <r>
          <rPr>
            <sz val="9"/>
            <color indexed="81"/>
            <rFont val="Tahoma"/>
            <charset val="1"/>
          </rPr>
          <t xml:space="preserve">
Although our income is negative this year, with increasing graduate enrollment, our revenue should double in the next 4 years. Our large carry over should be able to "lifeboat" us untill revenues match expenses.</t>
        </r>
      </text>
    </comment>
  </commentList>
</comments>
</file>

<file path=xl/sharedStrings.xml><?xml version="1.0" encoding="utf-8"?>
<sst xmlns="http://schemas.openxmlformats.org/spreadsheetml/2006/main" count="78" uniqueCount="54">
  <si>
    <t>2015-2016</t>
  </si>
  <si>
    <t>2016-2017</t>
  </si>
  <si>
    <t>Students:</t>
  </si>
  <si>
    <t>Revenue</t>
  </si>
  <si>
    <t>Expenses</t>
  </si>
  <si>
    <t>Travel Awards</t>
  </si>
  <si>
    <t>Grad orgs</t>
  </si>
  <si>
    <t>Sponsored events</t>
  </si>
  <si>
    <t>???</t>
  </si>
  <si>
    <t>UCSA Dues</t>
  </si>
  <si>
    <t>Profit</t>
  </si>
  <si>
    <t>Carry Over</t>
  </si>
  <si>
    <t>Total</t>
  </si>
  <si>
    <t>UCSA Travel/reg</t>
  </si>
  <si>
    <t>Sulimon Sa</t>
  </si>
  <si>
    <t>Butovens Mede</t>
  </si>
  <si>
    <t>Michael Lun</t>
  </si>
  <si>
    <t>Viacheslav Plotnikov</t>
  </si>
  <si>
    <t>Mario Banuelos</t>
  </si>
  <si>
    <t>Youhong Zeng</t>
  </si>
  <si>
    <t>Patricia Lichtenstein</t>
  </si>
  <si>
    <t>Daniel Mello</t>
  </si>
  <si>
    <t>To be allocated (May)</t>
  </si>
  <si>
    <t>total</t>
  </si>
  <si>
    <t>Grad Organization Fund</t>
  </si>
  <si>
    <t>W-STEM</t>
  </si>
  <si>
    <t>Sociology Club</t>
  </si>
  <si>
    <t>Graduate Pedagogy Association</t>
  </si>
  <si>
    <t>Womxn's Graduate Student Union</t>
  </si>
  <si>
    <t>Latinx Graduate Student Association</t>
  </si>
  <si>
    <t>Hyonsu Oh</t>
  </si>
  <si>
    <t>Graduate Students of Color Coalition</t>
  </si>
  <si>
    <t>ESEE - GWS Student Chapter</t>
  </si>
  <si>
    <t xml:space="preserve"> Grad Student Sponsored Events Fund</t>
  </si>
  <si>
    <t>We Wear our Crowns</t>
  </si>
  <si>
    <t>Annual Psychology Symposium</t>
  </si>
  <si>
    <t>Food/drinks</t>
  </si>
  <si>
    <t>Gender, Sexuality, and Queer Conf.</t>
  </si>
  <si>
    <t>Food/drinks, speaker travel</t>
  </si>
  <si>
    <t>UCSA Travel/Reg.</t>
  </si>
  <si>
    <t>Misc.</t>
  </si>
  <si>
    <t>Grad Div contribution</t>
  </si>
  <si>
    <t>Funds to allocate</t>
  </si>
  <si>
    <t>sub-total</t>
  </si>
  <si>
    <t>1.3 times last year's grad pop.</t>
  </si>
  <si>
    <t>See official ledger for more info</t>
  </si>
  <si>
    <t>2017-2018</t>
  </si>
  <si>
    <t>18-19</t>
  </si>
  <si>
    <t>19-20</t>
  </si>
  <si>
    <t>20-21</t>
  </si>
  <si>
    <t>GSA Events</t>
  </si>
  <si>
    <t>GSA Retreats</t>
  </si>
  <si>
    <t>Grad Div EVP Travel</t>
  </si>
  <si>
    <t>Student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</si>
</sst>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44" fontId="2" fillId="0" borderId="0" xfId="1" applyFont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44" fontId="5" fillId="0" borderId="0" xfId="1" applyFont="1" applyAlignment="1">
      <alignment horizontal="right"/>
    </xf>
    <xf numFmtId="44" fontId="5" fillId="0" borderId="0" xfId="1" applyFont="1"/>
    <xf numFmtId="0" fontId="0" fillId="2" borderId="0" xfId="0" applyFill="1"/>
    <xf numFmtId="44" fontId="0" fillId="2" borderId="0" xfId="1" applyFont="1" applyFill="1"/>
    <xf numFmtId="0" fontId="0" fillId="2" borderId="0" xfId="0" applyFont="1" applyFill="1"/>
    <xf numFmtId="44" fontId="1" fillId="0" borderId="0" xfId="1" applyFont="1" applyAlignment="1">
      <alignment horizontal="right"/>
    </xf>
    <xf numFmtId="44" fontId="0" fillId="0" borderId="0" xfId="0" applyNumberFormat="1"/>
    <xf numFmtId="44" fontId="0" fillId="2" borderId="0" xfId="0" applyNumberFormat="1" applyFill="1"/>
    <xf numFmtId="44" fontId="5" fillId="3" borderId="0" xfId="1" applyFont="1" applyFill="1"/>
    <xf numFmtId="44" fontId="5" fillId="4" borderId="0" xfId="1" applyFont="1" applyFill="1"/>
    <xf numFmtId="44" fontId="5" fillId="3" borderId="0" xfId="1" applyFont="1" applyFill="1" applyAlignment="1">
      <alignment horizontal="right"/>
    </xf>
    <xf numFmtId="4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2017-18 GSA Expenses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A4-4C69-9521-E638FC2D53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A4-4C69-9521-E638FC2D53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A4-4C69-9521-E638FC2D53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9A4-4C69-9521-E638FC2D53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9A4-4C69-9521-E638FC2D53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Budget!$C$12:$C$18</c:f>
              <c:strCache>
                <c:ptCount val="7"/>
                <c:pt idx="0">
                  <c:v>GSA Events</c:v>
                </c:pt>
                <c:pt idx="1">
                  <c:v>GSA Retreats</c:v>
                </c:pt>
                <c:pt idx="2">
                  <c:v>Travel Awards</c:v>
                </c:pt>
                <c:pt idx="3">
                  <c:v>Grad orgs</c:v>
                </c:pt>
                <c:pt idx="4">
                  <c:v>Sponsored events</c:v>
                </c:pt>
                <c:pt idx="5">
                  <c:v>UCSA Travel/reg</c:v>
                </c:pt>
                <c:pt idx="6">
                  <c:v>UCSA Dues</c:v>
                </c:pt>
              </c:strCache>
            </c:strRef>
          </c:cat>
          <c:val>
            <c:numRef>
              <c:f>Budget!$F$12:$F$18</c:f>
              <c:numCache>
                <c:formatCode>General</c:formatCode>
                <c:ptCount val="7"/>
                <c:pt idx="0">
                  <c:v>1000</c:v>
                </c:pt>
                <c:pt idx="1">
                  <c:v>350</c:v>
                </c:pt>
                <c:pt idx="2">
                  <c:v>9600</c:v>
                </c:pt>
                <c:pt idx="3">
                  <c:v>3000</c:v>
                </c:pt>
                <c:pt idx="4">
                  <c:v>1200</c:v>
                </c:pt>
                <c:pt idx="5">
                  <c:v>1500</c:v>
                </c:pt>
                <c:pt idx="6">
                  <c:v>668.2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4-428A-B3E0-07238176194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454813800448845"/>
          <c:y val="0.1746833707642215"/>
          <c:w val="0.30545186199551139"/>
          <c:h val="0.71535099349694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304801</xdr:colOff>
      <xdr:row>5</xdr:row>
      <xdr:rowOff>38100</xdr:rowOff>
    </xdr:from>
    <xdr:to>
      <xdr:col>18</xdr:col>
      <xdr:colOff>276225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J29"/>
  <sheetViews>
    <sheetView tabSelected="1" topLeftCell="C3" workbookViewId="0">
      <selection activeCell="J12" sqref="J12"/>
    </sheetView>
  </sheetViews>
  <sheetFormatPr defaultRowHeight="15" x14ac:dyDescent="0.25"/>
  <cols>
    <col min="3" max="3" width="19.28515625" customWidth="1"/>
    <col min="4" max="4" width="12.42578125" style="2" customWidth="1"/>
    <col min="5" max="5" width="12" bestFit="1" customWidth="1"/>
    <col min="6" max="6" width="11.5703125" style="14" bestFit="1" customWidth="1"/>
    <col min="7" max="7" width="22" bestFit="1" customWidth="1"/>
    <col min="8" max="10" width="11.5703125" bestFit="1" customWidth="1"/>
  </cols>
  <sheetData>
    <row r="4" spans="3:10" x14ac:dyDescent="0.25">
      <c r="D4" s="1" t="s">
        <v>0</v>
      </c>
      <c r="E4" t="s">
        <v>1</v>
      </c>
      <c r="F4" s="14" t="s">
        <v>46</v>
      </c>
      <c r="G4" t="s">
        <v>47</v>
      </c>
      <c r="H4" t="s">
        <v>48</v>
      </c>
      <c r="I4" t="s">
        <v>49</v>
      </c>
    </row>
    <row r="5" spans="3:10" x14ac:dyDescent="0.25">
      <c r="D5" s="1" t="s">
        <v>0</v>
      </c>
      <c r="E5" t="s">
        <v>1</v>
      </c>
    </row>
    <row r="6" spans="3:10" x14ac:dyDescent="0.25">
      <c r="C6" s="3" t="s">
        <v>2</v>
      </c>
      <c r="D6" s="2">
        <v>448</v>
      </c>
      <c r="E6">
        <v>514</v>
      </c>
      <c r="F6" s="14">
        <v>625</v>
      </c>
      <c r="G6">
        <v>700</v>
      </c>
      <c r="H6">
        <v>800</v>
      </c>
      <c r="I6">
        <v>900</v>
      </c>
      <c r="J6">
        <v>1000</v>
      </c>
    </row>
    <row r="7" spans="3:10" x14ac:dyDescent="0.25">
      <c r="C7" s="3"/>
    </row>
    <row r="8" spans="3:10" x14ac:dyDescent="0.25">
      <c r="C8" s="3" t="s">
        <v>3</v>
      </c>
      <c r="E8" s="18">
        <f>SUM(E9:E10)</f>
        <v>11280</v>
      </c>
      <c r="F8" s="19">
        <f>SUM(F9:F10)</f>
        <v>13500</v>
      </c>
      <c r="G8" s="23">
        <f t="shared" ref="G8" si="0">SUM(G9:G10)</f>
        <v>15000</v>
      </c>
      <c r="H8" s="23">
        <f t="shared" ref="H8" si="1">SUM(H9:H10)</f>
        <v>17000</v>
      </c>
      <c r="I8" s="23">
        <f t="shared" ref="I8" si="2">SUM(I9:I10)</f>
        <v>18000</v>
      </c>
      <c r="J8" s="23">
        <f t="shared" ref="J8" si="3">SUM(J9:J10)</f>
        <v>20000</v>
      </c>
    </row>
    <row r="9" spans="3:10" x14ac:dyDescent="0.25">
      <c r="C9" s="17" t="s">
        <v>53</v>
      </c>
      <c r="D9" s="5">
        <f>D6*20</f>
        <v>8960</v>
      </c>
      <c r="E9" s="5">
        <f>E6*20</f>
        <v>10280</v>
      </c>
      <c r="F9" s="15">
        <f>F6*20</f>
        <v>12500</v>
      </c>
      <c r="G9" s="5">
        <f>G6*20</f>
        <v>14000</v>
      </c>
      <c r="H9" s="5">
        <f>H6*20</f>
        <v>16000</v>
      </c>
      <c r="I9" s="5">
        <f>I6*20</f>
        <v>18000</v>
      </c>
      <c r="J9" s="5">
        <f>J6*20</f>
        <v>20000</v>
      </c>
    </row>
    <row r="10" spans="3:10" x14ac:dyDescent="0.25">
      <c r="C10" s="17" t="s">
        <v>52</v>
      </c>
      <c r="D10" s="5"/>
      <c r="E10" s="5">
        <v>1000</v>
      </c>
      <c r="F10" s="15">
        <v>1000</v>
      </c>
      <c r="G10" s="5">
        <v>1000</v>
      </c>
      <c r="H10" s="5">
        <v>1000</v>
      </c>
      <c r="I10" s="5"/>
      <c r="J10" s="5"/>
    </row>
    <row r="11" spans="3:10" x14ac:dyDescent="0.25">
      <c r="C11" s="3" t="s">
        <v>4</v>
      </c>
      <c r="D11" s="2">
        <f>D9-D19</f>
        <v>6107.4</v>
      </c>
      <c r="E11" s="2">
        <f>E9-E19</f>
        <v>12273.56</v>
      </c>
      <c r="F11" s="16">
        <f>F9-F19</f>
        <v>16318.2</v>
      </c>
      <c r="G11" s="2">
        <f t="shared" ref="G11:J11" si="4">G9-G19</f>
        <v>16662.5</v>
      </c>
      <c r="H11" s="2">
        <f t="shared" si="4"/>
        <v>17360</v>
      </c>
      <c r="I11" s="2">
        <f t="shared" si="4"/>
        <v>18690</v>
      </c>
      <c r="J11" s="2">
        <f t="shared" si="4"/>
        <v>19620</v>
      </c>
    </row>
    <row r="12" spans="3:10" x14ac:dyDescent="0.25">
      <c r="C12" s="7" t="s">
        <v>50</v>
      </c>
      <c r="E12" s="2"/>
      <c r="F12" s="16">
        <v>1000</v>
      </c>
      <c r="G12" s="2">
        <v>1000</v>
      </c>
      <c r="H12" s="2">
        <v>1000</v>
      </c>
      <c r="I12" s="2">
        <v>1000</v>
      </c>
      <c r="J12" s="2">
        <v>1000</v>
      </c>
    </row>
    <row r="13" spans="3:10" x14ac:dyDescent="0.25">
      <c r="C13" s="7" t="s">
        <v>51</v>
      </c>
      <c r="E13" s="2">
        <v>706.66</v>
      </c>
      <c r="F13" s="16">
        <v>350</v>
      </c>
      <c r="G13" s="2">
        <v>350</v>
      </c>
      <c r="H13" s="2">
        <v>350</v>
      </c>
      <c r="I13" s="2">
        <v>350</v>
      </c>
      <c r="J13" s="2">
        <v>350</v>
      </c>
    </row>
    <row r="14" spans="3:10" x14ac:dyDescent="0.25">
      <c r="C14" s="6" t="s">
        <v>5</v>
      </c>
      <c r="D14" s="7">
        <v>4800</v>
      </c>
      <c r="E14">
        <v>6000</v>
      </c>
      <c r="F14" s="14">
        <v>9600</v>
      </c>
      <c r="G14">
        <v>9600</v>
      </c>
      <c r="H14">
        <v>9600</v>
      </c>
      <c r="I14">
        <v>9600</v>
      </c>
      <c r="J14">
        <v>9600</v>
      </c>
    </row>
    <row r="15" spans="3:10" x14ac:dyDescent="0.25">
      <c r="C15" s="6" t="s">
        <v>6</v>
      </c>
      <c r="D15" s="7">
        <v>0</v>
      </c>
      <c r="E15">
        <v>3200</v>
      </c>
      <c r="F15" s="14">
        <v>3000</v>
      </c>
      <c r="G15">
        <v>3200</v>
      </c>
      <c r="H15">
        <v>3400</v>
      </c>
      <c r="I15">
        <v>3600</v>
      </c>
      <c r="J15">
        <v>4000</v>
      </c>
    </row>
    <row r="16" spans="3:10" x14ac:dyDescent="0.25">
      <c r="C16" s="6" t="s">
        <v>7</v>
      </c>
      <c r="D16" s="7">
        <v>0</v>
      </c>
      <c r="E16">
        <v>1042.5</v>
      </c>
      <c r="F16" s="14">
        <v>1200</v>
      </c>
      <c r="G16">
        <v>1200</v>
      </c>
      <c r="H16">
        <v>1600</v>
      </c>
      <c r="I16">
        <v>1600</v>
      </c>
      <c r="J16">
        <v>2000</v>
      </c>
    </row>
    <row r="17" spans="3:10" ht="17.25" x14ac:dyDescent="0.25">
      <c r="C17" s="6" t="s">
        <v>13</v>
      </c>
      <c r="D17" s="7" t="s">
        <v>8</v>
      </c>
      <c r="E17">
        <v>1742</v>
      </c>
      <c r="F17" s="14">
        <v>1500</v>
      </c>
      <c r="G17">
        <v>1500</v>
      </c>
      <c r="H17">
        <v>1500</v>
      </c>
      <c r="I17">
        <v>1500</v>
      </c>
      <c r="J17">
        <v>1500</v>
      </c>
    </row>
    <row r="18" spans="3:10" x14ac:dyDescent="0.25">
      <c r="C18" s="6" t="s">
        <v>9</v>
      </c>
      <c r="D18" s="7" t="s">
        <v>8</v>
      </c>
      <c r="E18">
        <f>D6*1.3</f>
        <v>582.4</v>
      </c>
      <c r="F18" s="14">
        <f>E6*1.3</f>
        <v>668.2</v>
      </c>
      <c r="G18">
        <f>F6*1.3</f>
        <v>812.5</v>
      </c>
      <c r="H18">
        <f>G6*1.3</f>
        <v>910</v>
      </c>
      <c r="I18">
        <f>H6*1.3</f>
        <v>1040</v>
      </c>
      <c r="J18">
        <f>I6*1.3</f>
        <v>1170</v>
      </c>
    </row>
    <row r="19" spans="3:10" x14ac:dyDescent="0.25">
      <c r="C19" s="8" t="s">
        <v>10</v>
      </c>
      <c r="D19" s="22">
        <v>2852.6</v>
      </c>
      <c r="E19" s="21">
        <f>E8-SUM(E12:E18)</f>
        <v>-1993.5599999999995</v>
      </c>
      <c r="F19" s="21">
        <f t="shared" ref="F19:J19" si="5">F8-SUM(F12:F18)</f>
        <v>-3818.2000000000007</v>
      </c>
      <c r="G19" s="21">
        <f t="shared" si="5"/>
        <v>-2662.5</v>
      </c>
      <c r="H19" s="21">
        <f t="shared" si="5"/>
        <v>-1360</v>
      </c>
      <c r="I19" s="21">
        <f t="shared" si="5"/>
        <v>-690</v>
      </c>
      <c r="J19" s="20">
        <f t="shared" si="5"/>
        <v>380</v>
      </c>
    </row>
    <row r="20" spans="3:10" x14ac:dyDescent="0.25">
      <c r="C20" s="4" t="s">
        <v>11</v>
      </c>
      <c r="D20" s="5">
        <v>9714.4</v>
      </c>
      <c r="E20" s="5">
        <v>20828.3</v>
      </c>
      <c r="F20" s="15">
        <f>E21</f>
        <v>18834.739999999998</v>
      </c>
      <c r="G20" s="5">
        <f t="shared" ref="G20:J20" si="6">F21</f>
        <v>15016.539999999997</v>
      </c>
      <c r="H20" s="5">
        <f t="shared" si="6"/>
        <v>12354.039999999997</v>
      </c>
      <c r="I20" s="5">
        <f t="shared" si="6"/>
        <v>10994.039999999997</v>
      </c>
      <c r="J20" s="5">
        <f t="shared" si="6"/>
        <v>10304.039999999997</v>
      </c>
    </row>
    <row r="21" spans="3:10" x14ac:dyDescent="0.25">
      <c r="C21" s="4" t="s">
        <v>12</v>
      </c>
      <c r="D21" s="5">
        <v>20828.3</v>
      </c>
      <c r="E21" s="15">
        <f>E20+E19</f>
        <v>18834.739999999998</v>
      </c>
      <c r="F21" s="15">
        <f>F20+F19</f>
        <v>15016.539999999997</v>
      </c>
      <c r="G21" s="5">
        <f t="shared" ref="G21:J21" si="7">G20+G19</f>
        <v>12354.039999999997</v>
      </c>
      <c r="H21" s="5">
        <f t="shared" si="7"/>
        <v>10994.039999999997</v>
      </c>
      <c r="I21" s="5">
        <f t="shared" si="7"/>
        <v>10304.039999999997</v>
      </c>
      <c r="J21" s="5">
        <f t="shared" si="7"/>
        <v>10684.039999999997</v>
      </c>
    </row>
    <row r="22" spans="3:10" x14ac:dyDescent="0.25">
      <c r="C22" s="9"/>
      <c r="D22" s="1"/>
    </row>
    <row r="25" spans="3:10" x14ac:dyDescent="0.25">
      <c r="D25" s="3"/>
    </row>
    <row r="29" spans="3:10" x14ac:dyDescent="0.25">
      <c r="D29" s="3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4"/>
  <sheetViews>
    <sheetView workbookViewId="0">
      <selection activeCell="B2" sqref="B2:D14"/>
    </sheetView>
  </sheetViews>
  <sheetFormatPr defaultRowHeight="15" x14ac:dyDescent="0.25"/>
  <sheetData>
    <row r="2" spans="2:4" x14ac:dyDescent="0.25">
      <c r="C2" s="1" t="s">
        <v>0</v>
      </c>
      <c r="D2" t="s">
        <v>1</v>
      </c>
    </row>
    <row r="3" spans="2:4" x14ac:dyDescent="0.25">
      <c r="B3" s="3" t="s">
        <v>2</v>
      </c>
      <c r="C3" s="2">
        <v>448</v>
      </c>
      <c r="D3">
        <v>514</v>
      </c>
    </row>
    <row r="4" spans="2:4" x14ac:dyDescent="0.25">
      <c r="C4" s="2"/>
    </row>
    <row r="5" spans="2:4" x14ac:dyDescent="0.25">
      <c r="B5" s="4" t="s">
        <v>3</v>
      </c>
      <c r="C5" s="5">
        <f t="shared" ref="C5:D5" si="0">C3*20</f>
        <v>8960</v>
      </c>
      <c r="D5" s="5">
        <f t="shared" si="0"/>
        <v>10280</v>
      </c>
    </row>
    <row r="6" spans="2:4" x14ac:dyDescent="0.25">
      <c r="B6" s="3" t="s">
        <v>4</v>
      </c>
      <c r="C6" s="2">
        <f>C5-C12</f>
        <v>6107.4</v>
      </c>
      <c r="D6" s="2">
        <f>D5-D12</f>
        <v>11982.4</v>
      </c>
    </row>
    <row r="7" spans="2:4" x14ac:dyDescent="0.25">
      <c r="B7" s="6" t="s">
        <v>5</v>
      </c>
      <c r="C7" s="7">
        <v>4800</v>
      </c>
      <c r="D7">
        <v>6000</v>
      </c>
    </row>
    <row r="8" spans="2:4" x14ac:dyDescent="0.25">
      <c r="B8" s="6" t="s">
        <v>6</v>
      </c>
      <c r="C8" s="7">
        <v>0</v>
      </c>
      <c r="D8">
        <v>2800</v>
      </c>
    </row>
    <row r="9" spans="2:4" x14ac:dyDescent="0.25">
      <c r="B9" s="6" t="s">
        <v>7</v>
      </c>
      <c r="C9" s="7">
        <v>0</v>
      </c>
      <c r="D9">
        <v>1100</v>
      </c>
    </row>
    <row r="10" spans="2:4" x14ac:dyDescent="0.25">
      <c r="B10" s="6" t="s">
        <v>13</v>
      </c>
      <c r="C10" s="7" t="s">
        <v>8</v>
      </c>
      <c r="D10">
        <v>1500</v>
      </c>
    </row>
    <row r="11" spans="2:4" x14ac:dyDescent="0.25">
      <c r="B11" s="6" t="s">
        <v>9</v>
      </c>
      <c r="C11" s="7" t="s">
        <v>8</v>
      </c>
      <c r="D11">
        <f>C3*1.3</f>
        <v>582.4</v>
      </c>
    </row>
    <row r="12" spans="2:4" x14ac:dyDescent="0.25">
      <c r="B12" s="8" t="s">
        <v>10</v>
      </c>
      <c r="C12" s="12">
        <v>2852.6</v>
      </c>
      <c r="D12" s="13">
        <f t="shared" ref="D12" si="1">D5-SUM(D7:D11)</f>
        <v>-1702.3999999999996</v>
      </c>
    </row>
    <row r="13" spans="2:4" x14ac:dyDescent="0.25">
      <c r="B13" s="4" t="s">
        <v>11</v>
      </c>
      <c r="C13" s="5">
        <v>9714.4</v>
      </c>
      <c r="D13" s="5">
        <v>20828.3</v>
      </c>
    </row>
    <row r="14" spans="2:4" x14ac:dyDescent="0.25">
      <c r="B14" s="4" t="s">
        <v>12</v>
      </c>
      <c r="C14" s="5">
        <v>20828.3</v>
      </c>
      <c r="D14" s="5">
        <f>D13+D12</f>
        <v>19125.900000000001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5"/>
  <sheetViews>
    <sheetView workbookViewId="0">
      <selection activeCell="B3" sqref="B3:D35"/>
    </sheetView>
  </sheetViews>
  <sheetFormatPr defaultRowHeight="15" x14ac:dyDescent="0.25"/>
  <cols>
    <col min="2" max="2" width="34.85546875" bestFit="1" customWidth="1"/>
    <col min="3" max="3" width="11.5703125" bestFit="1" customWidth="1"/>
  </cols>
  <sheetData>
    <row r="3" spans="2:3" x14ac:dyDescent="0.25">
      <c r="B3" s="3" t="s">
        <v>5</v>
      </c>
    </row>
    <row r="4" spans="2:3" x14ac:dyDescent="0.25">
      <c r="B4" t="s">
        <v>15</v>
      </c>
      <c r="C4" s="5">
        <v>400</v>
      </c>
    </row>
    <row r="5" spans="2:3" x14ac:dyDescent="0.25">
      <c r="B5" t="s">
        <v>14</v>
      </c>
      <c r="C5" s="5">
        <v>400</v>
      </c>
    </row>
    <row r="6" spans="2:3" x14ac:dyDescent="0.25">
      <c r="B6" t="s">
        <v>16</v>
      </c>
      <c r="C6" s="5">
        <v>400</v>
      </c>
    </row>
    <row r="7" spans="2:3" x14ac:dyDescent="0.25">
      <c r="B7" t="s">
        <v>17</v>
      </c>
      <c r="C7" s="5">
        <v>400</v>
      </c>
    </row>
    <row r="8" spans="2:3" x14ac:dyDescent="0.25">
      <c r="B8" t="s">
        <v>18</v>
      </c>
      <c r="C8" s="5">
        <v>400</v>
      </c>
    </row>
    <row r="9" spans="2:3" x14ac:dyDescent="0.25">
      <c r="B9" t="s">
        <v>19</v>
      </c>
      <c r="C9" s="5">
        <v>400</v>
      </c>
    </row>
    <row r="10" spans="2:3" x14ac:dyDescent="0.25">
      <c r="B10" t="s">
        <v>20</v>
      </c>
      <c r="C10" s="5">
        <v>400</v>
      </c>
    </row>
    <row r="11" spans="2:3" x14ac:dyDescent="0.25">
      <c r="B11" t="s">
        <v>30</v>
      </c>
      <c r="C11" s="5">
        <v>400</v>
      </c>
    </row>
    <row r="12" spans="2:3" x14ac:dyDescent="0.25">
      <c r="B12" t="s">
        <v>21</v>
      </c>
      <c r="C12" s="5">
        <v>400</v>
      </c>
    </row>
    <row r="13" spans="2:3" x14ac:dyDescent="0.25">
      <c r="B13" t="s">
        <v>22</v>
      </c>
      <c r="C13" s="5">
        <v>2400</v>
      </c>
    </row>
    <row r="14" spans="2:3" x14ac:dyDescent="0.25">
      <c r="B14" s="10" t="s">
        <v>43</v>
      </c>
      <c r="C14" s="4">
        <f>SUM(C4:C13)</f>
        <v>6000</v>
      </c>
    </row>
    <row r="15" spans="2:3" x14ac:dyDescent="0.25">
      <c r="B15" s="3" t="s">
        <v>24</v>
      </c>
      <c r="C15" s="5"/>
    </row>
    <row r="16" spans="2:3" x14ac:dyDescent="0.25">
      <c r="B16" t="s">
        <v>25</v>
      </c>
      <c r="C16" s="5">
        <v>400</v>
      </c>
    </row>
    <row r="17" spans="2:4" x14ac:dyDescent="0.25">
      <c r="B17" t="s">
        <v>32</v>
      </c>
      <c r="C17" s="5">
        <v>400</v>
      </c>
    </row>
    <row r="18" spans="2:4" x14ac:dyDescent="0.25">
      <c r="B18" t="s">
        <v>27</v>
      </c>
      <c r="C18" s="5">
        <v>400</v>
      </c>
    </row>
    <row r="19" spans="2:4" x14ac:dyDescent="0.25">
      <c r="B19" t="s">
        <v>26</v>
      </c>
      <c r="C19" s="5">
        <v>400</v>
      </c>
    </row>
    <row r="20" spans="2:4" x14ac:dyDescent="0.25">
      <c r="B20" t="s">
        <v>28</v>
      </c>
      <c r="C20" s="5">
        <v>400</v>
      </c>
    </row>
    <row r="21" spans="2:4" x14ac:dyDescent="0.25">
      <c r="B21" t="s">
        <v>29</v>
      </c>
      <c r="C21" s="5">
        <v>400</v>
      </c>
    </row>
    <row r="22" spans="2:4" x14ac:dyDescent="0.25">
      <c r="B22" t="s">
        <v>31</v>
      </c>
      <c r="C22" s="5">
        <v>400</v>
      </c>
    </row>
    <row r="23" spans="2:4" x14ac:dyDescent="0.25">
      <c r="B23" s="10" t="s">
        <v>43</v>
      </c>
      <c r="C23" s="4">
        <f>SUM(C16:C22)</f>
        <v>2800</v>
      </c>
    </row>
    <row r="24" spans="2:4" x14ac:dyDescent="0.25">
      <c r="B24" s="3" t="s">
        <v>33</v>
      </c>
      <c r="C24" s="5"/>
    </row>
    <row r="25" spans="2:4" x14ac:dyDescent="0.25">
      <c r="B25" t="s">
        <v>34</v>
      </c>
      <c r="C25" s="5">
        <v>100</v>
      </c>
      <c r="D25" t="s">
        <v>36</v>
      </c>
    </row>
    <row r="26" spans="2:4" x14ac:dyDescent="0.25">
      <c r="B26" t="s">
        <v>35</v>
      </c>
      <c r="C26" s="5">
        <v>100</v>
      </c>
      <c r="D26" t="s">
        <v>36</v>
      </c>
    </row>
    <row r="27" spans="2:4" x14ac:dyDescent="0.25">
      <c r="B27" t="s">
        <v>37</v>
      </c>
      <c r="C27" s="5">
        <v>900</v>
      </c>
      <c r="D27" t="s">
        <v>38</v>
      </c>
    </row>
    <row r="28" spans="2:4" x14ac:dyDescent="0.25">
      <c r="B28" s="10" t="s">
        <v>43</v>
      </c>
      <c r="C28" s="4">
        <f>SUM(C25:C27)</f>
        <v>1100</v>
      </c>
    </row>
    <row r="29" spans="2:4" x14ac:dyDescent="0.25">
      <c r="B29" s="3" t="s">
        <v>39</v>
      </c>
      <c r="C29" s="5"/>
    </row>
    <row r="30" spans="2:4" x14ac:dyDescent="0.25">
      <c r="B30" t="s">
        <v>40</v>
      </c>
      <c r="C30" s="5">
        <v>1936.42</v>
      </c>
      <c r="D30" t="s">
        <v>45</v>
      </c>
    </row>
    <row r="31" spans="2:4" x14ac:dyDescent="0.25">
      <c r="B31" t="s">
        <v>42</v>
      </c>
      <c r="C31" s="5">
        <f>2500-C30</f>
        <v>563.57999999999993</v>
      </c>
    </row>
    <row r="32" spans="2:4" x14ac:dyDescent="0.25">
      <c r="B32" t="s">
        <v>41</v>
      </c>
      <c r="C32" s="5">
        <v>-1000</v>
      </c>
    </row>
    <row r="33" spans="2:4" x14ac:dyDescent="0.25">
      <c r="B33" s="10" t="s">
        <v>43</v>
      </c>
      <c r="C33" s="4">
        <f>SUM(C29:C32)</f>
        <v>1500</v>
      </c>
    </row>
    <row r="34" spans="2:4" x14ac:dyDescent="0.25">
      <c r="B34" s="9" t="s">
        <v>9</v>
      </c>
      <c r="C34" s="4">
        <v>528.4</v>
      </c>
      <c r="D34" t="s">
        <v>44</v>
      </c>
    </row>
    <row r="35" spans="2:4" x14ac:dyDescent="0.25">
      <c r="B35" s="10" t="s">
        <v>23</v>
      </c>
      <c r="C35" s="11">
        <f>C33+C28+C23+C14+C34</f>
        <v>11928.4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Sheet1</vt:lpstr>
      <vt:lpstr>Expense Ledger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Dove</dc:creator>
  <cp:lastModifiedBy>Nicholas Dove</cp:lastModifiedBy>
  <dcterms:created xsi:type="dcterms:W3CDTF">2016-11-23T17:10:43Z</dcterms:created>
  <dcterms:modified xsi:type="dcterms:W3CDTF">2017-08-21T20:06:09Z</dcterms:modified>
</cp:coreProperties>
</file>